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Munka1" sheetId="2" r:id="rId2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<sst xmlns="http://schemas.openxmlformats.org/spreadsheetml/2006/main" count="32" uniqueCount="31">
  <si>
    <t>Verseny neve:</t>
  </si>
  <si>
    <t>Egyesület neve:</t>
  </si>
  <si>
    <t>Verseny helyszíne:</t>
  </si>
  <si>
    <t>Legénység neve:</t>
  </si>
  <si>
    <t>Verseny dátuma:</t>
  </si>
  <si>
    <t>Szervező: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</si>
  <si>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</si>
  <si>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</si>
  <si>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</si>
  <si>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</si>
  <si>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</si>
  <si>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</si>
  <si>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</si>
  <si>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</si>
  <si>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</si>
  <si>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</si>
  <si>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</si>
  <si>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</si>
  <si>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</si>
  <si>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Dragon Aktív Kft.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</si>
  <si>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</si>
  <si>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16. GYŐRI SÁRKÁNYHAJÓ FESZTIVÁL</t>
  </si>
  <si>
    <t>Szakmai támogató:</t>
  </si>
  <si>
    <t>Magyar Sárkányhajó Szövetség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</si>
  <si>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</si>
  <si>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**ANYJA NEVE</t>
  </si>
  <si>
    <r>
      <t xml:space="preserve">VERSENYENGEDÉLY SZÁM
</t>
    </r>
    <r>
      <rPr>
        <i/>
        <sz val="10"/>
        <rFont val="Calibri"/>
        <family val="2"/>
      </rPr>
      <t>(ha van)</t>
    </r>
  </si>
  <si>
    <t>**versenyengedély szám feltűntetése esetén nem kötelező</t>
  </si>
  <si>
    <t>Kategória:</t>
  </si>
  <si>
    <t>Győr, Aranypart II.</t>
  </si>
  <si>
    <t>2020. október 3. (szombat)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</si>
</sst>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wrapText="1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43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B1">
      <selection activeCell="I2" sqref="I2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2017_Gyor_Válassz!_Válassz!_</v>
      </c>
    </row>
    <row r="2" spans="3:10" s="6" customFormat="1" ht="15.75" customHeight="1">
      <c r="C2" s="7" t="s">
        <v>0</v>
      </c>
      <c r="D2" s="39" t="s">
        <v>21</v>
      </c>
      <c r="E2" s="39"/>
      <c r="F2" s="39"/>
      <c r="G2" s="39"/>
      <c r="H2" s="7" t="s">
        <v>1</v>
      </c>
      <c r="I2" s="18" t="s">
        <v>11</v>
      </c>
      <c r="J2" s="8"/>
    </row>
    <row r="3" spans="3:10" s="6" customFormat="1" ht="15.75" customHeight="1">
      <c r="C3" s="7"/>
      <c r="D3" s="39"/>
      <c r="E3" s="39"/>
      <c r="F3" s="39"/>
      <c r="G3" s="39"/>
      <c r="H3" s="9" t="s">
        <v>3</v>
      </c>
      <c r="I3" s="38"/>
      <c r="J3" s="8"/>
    </row>
    <row r="4" spans="3:10" ht="15" customHeight="1">
      <c r="C4" s="7" t="s">
        <v>2</v>
      </c>
      <c r="D4" s="34" t="s">
        <v>29</v>
      </c>
      <c r="E4" s="34"/>
      <c r="F4" s="34"/>
      <c r="G4" s="34"/>
      <c r="H4" s="7"/>
      <c r="I4" s="38"/>
      <c r="J4" s="10"/>
    </row>
    <row r="5" spans="3:10" ht="15" customHeight="1">
      <c r="C5" s="7" t="s">
        <v>4</v>
      </c>
      <c r="D5" s="34" t="s">
        <v>30</v>
      </c>
      <c r="E5" s="34"/>
      <c r="F5" s="34"/>
      <c r="G5" s="34"/>
      <c r="H5" s="7" t="s">
        <v>28</v>
      </c>
      <c r="I5" s="19" t="s">
        <v>11</v>
      </c>
      <c r="J5" s="10"/>
    </row>
    <row r="6" spans="3:10" ht="15" customHeight="1">
      <c r="C6" s="7" t="s">
        <v>5</v>
      </c>
      <c r="D6" s="34" t="s">
        <v>19</v>
      </c>
      <c r="E6" s="34"/>
      <c r="F6" s="34"/>
      <c r="G6" s="34"/>
      <c r="H6" s="7"/>
      <c r="I6" s="27"/>
      <c r="J6" s="10"/>
    </row>
    <row r="7" spans="3:10" ht="12.75" customHeight="1">
      <c r="C7" s="11" t="s">
        <v>22</v>
      </c>
      <c r="D7" s="35" t="s">
        <v>23</v>
      </c>
      <c r="E7" s="35"/>
      <c r="F7" s="35"/>
      <c r="G7" s="35"/>
      <c r="J7" s="10"/>
    </row>
    <row r="8" spans="3:10" ht="1.5" customHeight="1">
      <c r="C8" s="11"/>
      <c r="D8" s="28"/>
      <c r="E8" s="28"/>
      <c r="F8" s="28"/>
      <c r="G8" s="28"/>
      <c r="J8" s="10"/>
    </row>
    <row r="9" spans="2:10" s="12" customFormat="1" ht="15">
      <c r="B9" s="7" t="s">
        <v>24</v>
      </c>
      <c r="C9" s="13"/>
      <c r="D9" s="13"/>
      <c r="E9" s="13"/>
      <c r="F9" s="13"/>
      <c r="G9" s="13"/>
      <c r="H9" s="13"/>
      <c r="I9" s="32" t="s">
        <v>12</v>
      </c>
      <c r="J9" s="14"/>
    </row>
    <row r="10" spans="2:10" s="12" customFormat="1" ht="14.25">
      <c r="B10" s="7" t="s">
        <v>13</v>
      </c>
      <c r="C10" s="13"/>
      <c r="D10" s="13"/>
      <c r="E10" s="13"/>
      <c r="F10" s="13"/>
      <c r="G10" s="13"/>
      <c r="H10" s="13"/>
      <c r="I10" s="22"/>
      <c r="J10" s="14"/>
    </row>
    <row r="11" spans="2:10" s="12" customFormat="1" ht="0.75" customHeight="1">
      <c r="B11" s="7"/>
      <c r="C11" s="13"/>
      <c r="D11" s="13"/>
      <c r="E11" s="13"/>
      <c r="F11" s="13"/>
      <c r="G11" s="13"/>
      <c r="H11" s="13"/>
      <c r="I11" s="22"/>
      <c r="J11" s="14"/>
    </row>
    <row r="12" spans="2:10" ht="14.25">
      <c r="B12" s="36" t="s">
        <v>14</v>
      </c>
      <c r="C12" s="36"/>
      <c r="D12" s="36"/>
      <c r="E12" s="36"/>
      <c r="F12" s="36"/>
      <c r="G12" s="36"/>
      <c r="H12" s="36"/>
      <c r="I12" s="36"/>
      <c r="J12" s="15"/>
    </row>
    <row r="13" spans="2:10" ht="14.25">
      <c r="B13" s="37" t="s">
        <v>15</v>
      </c>
      <c r="C13" s="37"/>
      <c r="D13" s="37"/>
      <c r="E13" s="37"/>
      <c r="F13" s="37"/>
      <c r="G13" s="37"/>
      <c r="H13" s="37"/>
      <c r="I13" s="37"/>
      <c r="J13" s="15"/>
    </row>
    <row r="14" spans="3:10" ht="12" customHeight="1">
      <c r="C14" s="24"/>
      <c r="D14" s="24"/>
      <c r="E14" s="24"/>
      <c r="F14" s="24"/>
      <c r="G14" s="24"/>
      <c r="H14" s="24"/>
      <c r="I14" s="30" t="s">
        <v>27</v>
      </c>
      <c r="J14" s="15"/>
    </row>
    <row r="15" spans="2:10" ht="29.25" customHeight="1">
      <c r="B15" s="23" t="s">
        <v>6</v>
      </c>
      <c r="C15" s="23" t="s">
        <v>7</v>
      </c>
      <c r="D15" s="23" t="s">
        <v>26</v>
      </c>
      <c r="E15" s="26" t="s">
        <v>16</v>
      </c>
      <c r="F15" s="26" t="s">
        <v>18</v>
      </c>
      <c r="G15" s="26" t="s">
        <v>25</v>
      </c>
      <c r="H15" s="23" t="s">
        <v>8</v>
      </c>
      <c r="I15" s="26" t="s">
        <v>17</v>
      </c>
      <c r="J15" s="10"/>
    </row>
    <row r="16" spans="2:10" ht="19.5" customHeight="1">
      <c r="B16" s="29">
        <v>1</v>
      </c>
      <c r="C16" s="20"/>
      <c r="D16" s="20"/>
      <c r="E16" s="20"/>
      <c r="F16" s="25"/>
      <c r="G16" s="25"/>
      <c r="H16" s="20"/>
      <c r="I16" s="21"/>
      <c r="J16" s="15" t="str">
        <f aca="true" t="shared" si="0" ref="J16:J41">$A$1</f>
        <v>2017_Gyor_Válassz!_Válassz!_</v>
      </c>
    </row>
    <row r="17" spans="2:10" ht="19.5" customHeight="1">
      <c r="B17" s="29">
        <v>2</v>
      </c>
      <c r="C17" s="20"/>
      <c r="D17" s="20"/>
      <c r="E17" s="20"/>
      <c r="F17" s="25"/>
      <c r="G17" s="25"/>
      <c r="H17" s="20"/>
      <c r="I17" s="21"/>
      <c r="J17" s="15" t="str">
        <f t="shared" si="0"/>
        <v>2017_Gyor_Válassz!_Válassz!_</v>
      </c>
    </row>
    <row r="18" spans="2:10" ht="19.5" customHeight="1">
      <c r="B18" s="29">
        <v>3</v>
      </c>
      <c r="C18" s="20"/>
      <c r="D18" s="20"/>
      <c r="E18" s="20"/>
      <c r="F18" s="25"/>
      <c r="G18" s="25"/>
      <c r="H18" s="20"/>
      <c r="I18" s="21"/>
      <c r="J18" s="15" t="str">
        <f t="shared" si="0"/>
        <v>2017_Gyor_Válassz!_Válassz!_</v>
      </c>
    </row>
    <row r="19" spans="2:10" ht="19.5" customHeight="1">
      <c r="B19" s="29">
        <v>4</v>
      </c>
      <c r="C19" s="20"/>
      <c r="D19" s="20"/>
      <c r="E19" s="20"/>
      <c r="F19" s="25"/>
      <c r="G19" s="25"/>
      <c r="H19" s="20"/>
      <c r="I19" s="21"/>
      <c r="J19" s="15" t="str">
        <f t="shared" si="0"/>
        <v>2017_Gyor_Válassz!_Válassz!_</v>
      </c>
    </row>
    <row r="20" spans="2:10" ht="19.5" customHeight="1">
      <c r="B20" s="29">
        <v>5</v>
      </c>
      <c r="C20" s="20"/>
      <c r="D20" s="20"/>
      <c r="E20" s="20"/>
      <c r="F20" s="25"/>
      <c r="G20" s="25"/>
      <c r="H20" s="20"/>
      <c r="I20" s="21"/>
      <c r="J20" s="15" t="str">
        <f t="shared" si="0"/>
        <v>2017_Gyor_Válassz!_Válassz!_</v>
      </c>
    </row>
    <row r="21" spans="2:10" ht="19.5" customHeight="1">
      <c r="B21" s="29">
        <v>6</v>
      </c>
      <c r="C21" s="20"/>
      <c r="D21" s="20"/>
      <c r="E21" s="20"/>
      <c r="F21" s="25"/>
      <c r="G21" s="25"/>
      <c r="H21" s="20"/>
      <c r="I21" s="21"/>
      <c r="J21" s="15" t="str">
        <f t="shared" si="0"/>
        <v>2017_Gyor_Válassz!_Válassz!_</v>
      </c>
    </row>
    <row r="22" spans="2:10" ht="19.5" customHeight="1">
      <c r="B22" s="29">
        <v>7</v>
      </c>
      <c r="C22" s="20"/>
      <c r="D22" s="20"/>
      <c r="E22" s="20"/>
      <c r="F22" s="25"/>
      <c r="G22" s="25"/>
      <c r="H22" s="20"/>
      <c r="I22" s="21"/>
      <c r="J22" s="15" t="str">
        <f t="shared" si="0"/>
        <v>2017_Gyor_Válassz!_Válassz!_</v>
      </c>
    </row>
    <row r="23" spans="2:10" ht="19.5" customHeight="1">
      <c r="B23" s="29">
        <v>8</v>
      </c>
      <c r="C23" s="20"/>
      <c r="D23" s="20"/>
      <c r="E23" s="20"/>
      <c r="F23" s="25"/>
      <c r="G23" s="25"/>
      <c r="H23" s="20"/>
      <c r="I23" s="21"/>
      <c r="J23" s="15" t="str">
        <f t="shared" si="0"/>
        <v>2017_Gyor_Válassz!_Válassz!_</v>
      </c>
    </row>
    <row r="24" spans="2:10" ht="19.5" customHeight="1">
      <c r="B24" s="29">
        <v>9</v>
      </c>
      <c r="C24" s="20"/>
      <c r="D24" s="20"/>
      <c r="E24" s="20"/>
      <c r="F24" s="25"/>
      <c r="G24" s="25"/>
      <c r="H24" s="20"/>
      <c r="I24" s="21"/>
      <c r="J24" s="15" t="str">
        <f t="shared" si="0"/>
        <v>2017_Gyor_Válassz!_Válassz!_</v>
      </c>
    </row>
    <row r="25" spans="2:10" ht="19.5" customHeight="1">
      <c r="B25" s="29">
        <v>10</v>
      </c>
      <c r="C25" s="20"/>
      <c r="D25" s="20"/>
      <c r="E25" s="20"/>
      <c r="F25" s="25"/>
      <c r="G25" s="25"/>
      <c r="H25" s="20"/>
      <c r="I25" s="21"/>
      <c r="J25" s="15" t="str">
        <f t="shared" si="0"/>
        <v>2017_Gyor_Válassz!_Válassz!_</v>
      </c>
    </row>
    <row r="26" spans="2:10" ht="19.5" customHeight="1">
      <c r="B26" s="29">
        <f>IF("10 fős open"=$I$5,"Tartalék",11)</f>
        <v>11</v>
      </c>
      <c r="C26" s="20"/>
      <c r="D26" s="20"/>
      <c r="E26" s="20"/>
      <c r="F26" s="25"/>
      <c r="G26" s="25"/>
      <c r="H26" s="20"/>
      <c r="I26" s="21"/>
      <c r="J26" s="15" t="str">
        <f t="shared" si="0"/>
        <v>2017_Gyor_Válassz!_Válassz!_</v>
      </c>
    </row>
    <row r="27" spans="2:10" ht="19.5" customHeight="1">
      <c r="B27" s="29">
        <f>IF("10 fős open"=$I$5,"Tartalék",12)</f>
        <v>12</v>
      </c>
      <c r="C27" s="20"/>
      <c r="D27" s="20"/>
      <c r="E27" s="20"/>
      <c r="F27" s="25"/>
      <c r="G27" s="25"/>
      <c r="H27" s="20"/>
      <c r="I27" s="21"/>
      <c r="J27" s="15" t="str">
        <f t="shared" si="0"/>
        <v>2017_Gyor_Válassz!_Válassz!_</v>
      </c>
    </row>
    <row r="28" spans="2:10" ht="19.5" customHeight="1">
      <c r="B28" s="29">
        <f>IF("10 fős open"=$I$5,"Kormányos",13)</f>
        <v>13</v>
      </c>
      <c r="C28" s="20"/>
      <c r="D28" s="20"/>
      <c r="E28" s="20"/>
      <c r="F28" s="25"/>
      <c r="G28" s="25"/>
      <c r="H28" s="20"/>
      <c r="I28" s="21"/>
      <c r="J28" s="15" t="str">
        <f t="shared" si="0"/>
        <v>2017_Gyor_Válassz!_Válassz!_</v>
      </c>
    </row>
    <row r="29" spans="2:10" ht="19.5" customHeight="1">
      <c r="B29" s="29">
        <f>IF("10 fős open"=$I$5,"Dobos",14)</f>
        <v>14</v>
      </c>
      <c r="C29" s="20"/>
      <c r="D29" s="20"/>
      <c r="E29" s="20"/>
      <c r="F29" s="25"/>
      <c r="G29" s="25"/>
      <c r="H29" s="20"/>
      <c r="I29" s="21"/>
      <c r="J29" s="15" t="str">
        <f t="shared" si="0"/>
        <v>2017_Gyor_Válassz!_Válassz!_</v>
      </c>
    </row>
    <row r="30" spans="2:10" ht="19.5" customHeight="1">
      <c r="B30" s="29">
        <f>IF("10 fős open"=$I$5," ",15)</f>
        <v>15</v>
      </c>
      <c r="C30" s="20"/>
      <c r="D30" s="20"/>
      <c r="E30" s="20"/>
      <c r="F30" s="25"/>
      <c r="G30" s="25"/>
      <c r="H30" s="20"/>
      <c r="I30" s="21"/>
      <c r="J30" s="15" t="str">
        <f t="shared" si="0"/>
        <v>2017_Gyor_Válassz!_Válassz!_</v>
      </c>
    </row>
    <row r="31" spans="2:10" ht="19.5" customHeight="1">
      <c r="B31" s="29">
        <f>IF("10 fős open"=$I$5," ",16)</f>
        <v>16</v>
      </c>
      <c r="C31" s="20"/>
      <c r="D31" s="20"/>
      <c r="E31" s="20"/>
      <c r="F31" s="25"/>
      <c r="G31" s="25"/>
      <c r="H31" s="20"/>
      <c r="I31" s="21"/>
      <c r="J31" s="15" t="str">
        <f t="shared" si="0"/>
        <v>2017_Gyor_Válassz!_Válassz!_</v>
      </c>
    </row>
    <row r="32" spans="2:10" ht="19.5" customHeight="1">
      <c r="B32" s="29">
        <f>IF("10 fős open"=$I$5," ",17)</f>
        <v>17</v>
      </c>
      <c r="C32" s="20"/>
      <c r="D32" s="20"/>
      <c r="E32" s="20"/>
      <c r="F32" s="25"/>
      <c r="G32" s="25"/>
      <c r="H32" s="20"/>
      <c r="I32" s="21"/>
      <c r="J32" s="15" t="str">
        <f t="shared" si="0"/>
        <v>2017_Gyor_Válassz!_Válassz!_</v>
      </c>
    </row>
    <row r="33" spans="2:10" ht="19.5" customHeight="1">
      <c r="B33" s="29">
        <f>IF("10 fős open"=$I$5," ",18)</f>
        <v>18</v>
      </c>
      <c r="C33" s="20"/>
      <c r="D33" s="20"/>
      <c r="E33" s="20"/>
      <c r="F33" s="25"/>
      <c r="G33" s="25"/>
      <c r="H33" s="20"/>
      <c r="I33" s="21"/>
      <c r="J33" s="15" t="str">
        <f t="shared" si="0"/>
        <v>2017_Gyor_Válassz!_Válassz!_</v>
      </c>
    </row>
    <row r="34" spans="2:10" ht="19.5" customHeight="1">
      <c r="B34" s="29">
        <f>IF("10 fős open"=$I$5," ",19)</f>
        <v>19</v>
      </c>
      <c r="C34" s="20"/>
      <c r="D34" s="20"/>
      <c r="E34" s="20"/>
      <c r="F34" s="25"/>
      <c r="G34" s="25"/>
      <c r="H34" s="20"/>
      <c r="I34" s="21"/>
      <c r="J34" s="15" t="str">
        <f t="shared" si="0"/>
        <v>2017_Gyor_Válassz!_Válassz!_</v>
      </c>
    </row>
    <row r="35" spans="2:10" ht="19.5" customHeight="1">
      <c r="B35" s="29">
        <f>IF("10 fős open"=$I$5," ",20)</f>
        <v>20</v>
      </c>
      <c r="C35" s="20"/>
      <c r="D35" s="20"/>
      <c r="E35" s="20"/>
      <c r="F35" s="25"/>
      <c r="G35" s="25"/>
      <c r="H35" s="20"/>
      <c r="I35" s="21"/>
      <c r="J35" s="15" t="str">
        <f t="shared" si="0"/>
        <v>2017_Gyor_Válassz!_Válassz!_</v>
      </c>
    </row>
    <row r="36" spans="2:10" ht="19.5" customHeight="1">
      <c r="B36" s="29" t="str">
        <f>IF("10 fős open"=$I$5," ","Tartalék")</f>
        <v>Tartalék</v>
      </c>
      <c r="C36" s="20"/>
      <c r="D36" s="20"/>
      <c r="E36" s="20"/>
      <c r="F36" s="25"/>
      <c r="G36" s="25"/>
      <c r="H36" s="20"/>
      <c r="I36" s="21"/>
      <c r="J36" s="15" t="str">
        <f t="shared" si="0"/>
        <v>2017_Gyor_Válassz!_Válassz!_</v>
      </c>
    </row>
    <row r="37" spans="2:10" ht="19.5" customHeight="1">
      <c r="B37" s="29" t="str">
        <f>IF("10 fős open"=$I$5," ","Tartalék")</f>
        <v>Tartalék</v>
      </c>
      <c r="C37" s="20"/>
      <c r="D37" s="20"/>
      <c r="E37" s="20"/>
      <c r="F37" s="25"/>
      <c r="G37" s="25"/>
      <c r="H37" s="20"/>
      <c r="I37" s="21"/>
      <c r="J37" s="15" t="str">
        <f t="shared" si="0"/>
        <v>2017_Gyor_Válassz!_Válassz!_</v>
      </c>
    </row>
    <row r="38" spans="2:10" ht="19.5" customHeight="1">
      <c r="B38" s="29" t="str">
        <f>IF("10 fős open"=$I$5," ","Tartalék")</f>
        <v>Tartalék</v>
      </c>
      <c r="C38" s="20"/>
      <c r="D38" s="20"/>
      <c r="E38" s="20"/>
      <c r="F38" s="25"/>
      <c r="G38" s="25"/>
      <c r="H38" s="20"/>
      <c r="I38" s="21"/>
      <c r="J38" s="15" t="str">
        <f t="shared" si="0"/>
        <v>2017_Gyor_Válassz!_Válassz!_</v>
      </c>
    </row>
    <row r="39" spans="2:10" ht="19.5" customHeight="1">
      <c r="B39" s="29" t="str">
        <f>IF("10 fős open"=$I$5," ","Tartalék")</f>
        <v>Tartalék</v>
      </c>
      <c r="C39" s="20"/>
      <c r="D39" s="20"/>
      <c r="E39" s="20"/>
      <c r="F39" s="25"/>
      <c r="G39" s="25"/>
      <c r="H39" s="20"/>
      <c r="I39" s="21"/>
      <c r="J39" s="15" t="str">
        <f t="shared" si="0"/>
        <v>2017_Gyor_Válassz!_Válassz!_</v>
      </c>
    </row>
    <row r="40" spans="2:10" ht="19.5" customHeight="1">
      <c r="B40" s="29" t="str">
        <f>IF("10 fős open"=$I$5," ","Kormányos")</f>
        <v>Kormányos</v>
      </c>
      <c r="C40" s="20"/>
      <c r="D40" s="20"/>
      <c r="E40" s="20"/>
      <c r="F40" s="25"/>
      <c r="G40" s="25"/>
      <c r="H40" s="20"/>
      <c r="I40" s="21"/>
      <c r="J40" s="15" t="str">
        <f t="shared" si="0"/>
        <v>2017_Gyor_Válassz!_Válassz!_</v>
      </c>
    </row>
    <row r="41" spans="2:10" ht="19.5" customHeight="1">
      <c r="B41" s="29" t="str">
        <f>IF("10 fős open"=$I$5," ","Dobos")</f>
        <v>Dobos</v>
      </c>
      <c r="C41" s="20"/>
      <c r="D41" s="20"/>
      <c r="E41" s="20"/>
      <c r="F41" s="25"/>
      <c r="G41" s="25"/>
      <c r="H41" s="20"/>
      <c r="I41" s="21"/>
      <c r="J41" s="15" t="str">
        <f t="shared" si="0"/>
        <v>2017_Gyor_Válassz!_Válassz!_</v>
      </c>
    </row>
    <row r="42" spans="2:10" ht="59.25" customHeight="1">
      <c r="B42" s="33" t="s">
        <v>20</v>
      </c>
      <c r="C42" s="33"/>
      <c r="D42" s="33"/>
      <c r="E42" s="33"/>
      <c r="F42" s="33"/>
      <c r="G42" s="33"/>
      <c r="H42" s="33"/>
      <c r="I42" s="33"/>
      <c r="J42" s="10"/>
    </row>
    <row r="43" spans="2:10" ht="28.5" customHeight="1">
      <c r="B43" s="31" t="s">
        <v>9</v>
      </c>
      <c r="C43" s="2"/>
      <c r="D43" s="3"/>
      <c r="E43" s="3"/>
      <c r="F43" s="3"/>
      <c r="G43" s="3"/>
      <c r="H43" s="31" t="s">
        <v>10</v>
      </c>
      <c r="I43" s="1"/>
      <c r="J43" s="10"/>
    </row>
    <row r="44" spans="9:10" ht="13.5">
      <c r="I44" s="16"/>
      <c r="J44" s="10"/>
    </row>
    <row r="45" spans="8:10" ht="13.5">
      <c r="H45" s="17"/>
      <c r="I45" s="16"/>
      <c r="J45" s="10"/>
    </row>
    <row r="46" spans="8:10" ht="13.5" hidden="1">
      <c r="H46" s="17"/>
      <c r="I46" s="16"/>
      <c r="J46" s="10"/>
    </row>
    <row r="47" spans="8:10" ht="13.5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8:10" ht="13.5" hidden="1">
      <c r="H53" s="17"/>
      <c r="I53" s="16"/>
      <c r="J53" s="10"/>
    </row>
    <row r="54" spans="8:10" ht="13.5" hidden="1">
      <c r="H54" s="17"/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spans="9:10" ht="13.5" hidden="1">
      <c r="I64" s="16"/>
      <c r="J64" s="10"/>
    </row>
    <row r="65" spans="9:10" ht="13.5" hidden="1">
      <c r="I65" s="16"/>
      <c r="J65" s="10"/>
    </row>
    <row r="66" ht="13.5" hidden="1">
      <c r="I66" s="16"/>
    </row>
    <row r="67" ht="13.5" hidden="1">
      <c r="I67" s="16"/>
    </row>
    <row r="68" ht="13.5" hidden="1"/>
    <row r="69" ht="13.5" hidden="1"/>
    <row r="70" ht="13.5" hidden="1"/>
    <row r="71" ht="13.5" hidden="1"/>
    <row r="72" ht="13.5" hidden="1"/>
  </sheetData>
  <sheetProtection password="CCA2" sheet="1" selectLockedCells="1"/>
  <mergeCells count="9">
    <mergeCell ref="B42:I42"/>
    <mergeCell ref="D4:G4"/>
    <mergeCell ref="D5:G5"/>
    <mergeCell ref="D6:G6"/>
    <mergeCell ref="D7:G7"/>
    <mergeCell ref="B12:I12"/>
    <mergeCell ref="B13:I13"/>
    <mergeCell ref="I3:I4"/>
    <mergeCell ref="D2:G3"/>
  </mergeCells>
  <dataValidations count="2">
    <dataValidation type="list" allowBlank="1" showInputMessage="1" showErrorMessage="1" sqref="I2">
      <formula1>"Válassz!,SZABADIDŐS,BKV ELŐRE SC,BRSE FŐNIX DRAGON,DRAGON AQUA SE,DRAGON STEEL SE,DRAGONFLY SE,DUNAI SÁRKÁNYOK VÁC,FEKETE GYÖNGY (RSC),HÍRÖS-KECSKEMÉT VSE,KÖRÖS DRAGON SE,LAPÁTOLÓK SE, OLD LAKE DRAGONS SE,PTE-PEAC,RÁBA SC,SUGO SC,SZIGETI SÁRKÁNYOK"</formula1>
    </dataValidation>
    <dataValidation type="list" allowBlank="1" showInputMessage="1" showErrorMessage="1" sqref="I5">
      <formula1>"Válassz!,Vegyes Kupa,Open Kupa,Házisárkányok Kupája,Marathon Kupa"</formula1>
    </dataValidation>
  </dataValidations>
  <hyperlinks>
    <hyperlink ref="I9" r:id="rId1" display="nyilvantartas@sarkanyhajozas.hu"/>
    <hyperlink ref="D7:G7" r:id="rId2" display="Magyar Sárkányhajó Szövetség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1" r:id="rId6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2020-06-22T19:26:37Z</cp:lastPrinted>
  <dcterms:created xsi:type="dcterms:W3CDTF">2016-02-15T16:04:24Z</dcterms:created>
  <dcterms:modified xsi:type="dcterms:W3CDTF">2020-08-11T10:28:02Z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